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Comisión de Evaluación Interna\Investigación\Formatos\"/>
    </mc:Choice>
  </mc:AlternateContent>
  <bookViews>
    <workbookView xWindow="0" yWindow="0" windowWidth="15360" windowHeight="7455" tabRatio="526"/>
  </bookViews>
  <sheets>
    <sheet name="Actividades" sheetId="5" r:id="rId1"/>
    <sheet name="Gráficos_resumen" sheetId="1" r:id="rId2"/>
    <sheet name="Seguimiento y Control" sheetId="9" r:id="rId3"/>
    <sheet name="Lista" sheetId="7" r:id="rId4"/>
  </sheets>
  <definedNames>
    <definedName name="_xlnm.Print_Area" localSheetId="0">Actividades!$A$1:$J$66</definedName>
    <definedName name="_xlnm.Print_Area" localSheetId="1">Gráficos_resumen!$A$1:$G$29</definedName>
    <definedName name="_xlnm.Print_Titles" localSheetId="0">Actividades!$1:$3</definedName>
  </definedNames>
  <calcPr calcId="152511"/>
</workbook>
</file>

<file path=xl/calcChain.xml><?xml version="1.0" encoding="utf-8"?>
<calcChain xmlns="http://schemas.openxmlformats.org/spreadsheetml/2006/main">
  <c r="H21" i="9" l="1"/>
  <c r="G21" i="9"/>
  <c r="F21" i="9"/>
  <c r="E21" i="9"/>
  <c r="D21" i="9"/>
  <c r="H19" i="9"/>
  <c r="H18" i="9"/>
  <c r="G38" i="5"/>
  <c r="G31" i="5"/>
  <c r="G25" i="5"/>
  <c r="H25" i="5"/>
  <c r="H38" i="5"/>
  <c r="H31" i="5"/>
  <c r="H19" i="5"/>
  <c r="H13" i="5"/>
  <c r="H7" i="5"/>
  <c r="B2" i="1"/>
  <c r="B1" i="1"/>
  <c r="F34" i="5"/>
  <c r="F35" i="5"/>
  <c r="F36" i="5"/>
  <c r="F37" i="5"/>
  <c r="F18" i="5"/>
  <c r="B42" i="5" l="1"/>
  <c r="B50" i="5"/>
  <c r="B48" i="5"/>
  <c r="B49" i="5"/>
  <c r="B51" i="5"/>
  <c r="C51" i="5" l="1"/>
  <c r="C49" i="5"/>
  <c r="C3" i="1" s="1"/>
  <c r="C50" i="5"/>
  <c r="C48" i="5"/>
  <c r="E3" i="1" s="1"/>
  <c r="B60" i="5"/>
  <c r="F8" i="5"/>
  <c r="F9" i="5"/>
  <c r="F10" i="5"/>
  <c r="F11" i="5"/>
  <c r="F12" i="5"/>
  <c r="F14" i="5"/>
  <c r="F15" i="5"/>
  <c r="F16" i="5"/>
  <c r="F17" i="5"/>
  <c r="F20" i="5"/>
  <c r="F21" i="5"/>
  <c r="F22" i="5"/>
  <c r="F23" i="5"/>
  <c r="F24" i="5"/>
  <c r="F27" i="5"/>
  <c r="F28" i="5"/>
  <c r="F29" i="5"/>
  <c r="F30" i="5"/>
  <c r="F32" i="5"/>
  <c r="F33" i="5"/>
  <c r="F39" i="5"/>
  <c r="F38" i="5" s="1"/>
  <c r="F26" i="5"/>
  <c r="G19" i="5"/>
  <c r="G13" i="5"/>
  <c r="G7" i="5"/>
  <c r="F31" i="5" l="1"/>
  <c r="F19" i="5"/>
  <c r="F13" i="5"/>
  <c r="F25" i="5"/>
  <c r="F7" i="5"/>
  <c r="B52" i="5"/>
</calcChain>
</file>

<file path=xl/sharedStrings.xml><?xml version="1.0" encoding="utf-8"?>
<sst xmlns="http://schemas.openxmlformats.org/spreadsheetml/2006/main" count="152" uniqueCount="109">
  <si>
    <t>Nombre del proyecto:</t>
  </si>
  <si>
    <t>Fecha del informe</t>
  </si>
  <si>
    <t>Estado del proyecto</t>
  </si>
  <si>
    <t>Estado</t>
  </si>
  <si>
    <t>Fecha de inicio</t>
  </si>
  <si>
    <t>Fecha final</t>
  </si>
  <si>
    <t>Días</t>
  </si>
  <si>
    <t>Presupuesto</t>
  </si>
  <si>
    <t>Planeado</t>
  </si>
  <si>
    <t>Asuntos pendientes</t>
  </si>
  <si>
    <t>ACTIVIDAD</t>
  </si>
  <si>
    <t>PROYECTO:</t>
  </si>
  <si>
    <t>FASE</t>
  </si>
  <si>
    <t>Total de Tareas Planificadas</t>
  </si>
  <si>
    <t>PENDIENTE</t>
  </si>
  <si>
    <t>SIN EMPEZAR</t>
  </si>
  <si>
    <t>Solicitado</t>
  </si>
  <si>
    <t>PROGRAMA ASOCIADO:</t>
  </si>
  <si>
    <t>Horas</t>
  </si>
  <si>
    <t>Observaciones</t>
  </si>
  <si>
    <t>CONCLUIDAS</t>
  </si>
  <si>
    <t>EN EJECUCIÓN</t>
  </si>
  <si>
    <t>TOTAL DE TAREAS</t>
  </si>
  <si>
    <t>Causas Internas</t>
  </si>
  <si>
    <t>Causas Externas</t>
  </si>
  <si>
    <t>Asuntos Pendientes</t>
  </si>
  <si>
    <t xml:space="preserve">Acciones a tomar </t>
  </si>
  <si>
    <t>Charlas y Presentaciones en Eventos Científicos</t>
  </si>
  <si>
    <t>Distribución física y digital de Manuales</t>
  </si>
  <si>
    <t>Valoración de Impacto</t>
  </si>
  <si>
    <t>Elaboración del Informe Final del Proyecto</t>
  </si>
  <si>
    <t>Devengado</t>
  </si>
  <si>
    <t>Observación</t>
  </si>
  <si>
    <t>Legalización de Manuales (Copyright, ISBN)</t>
  </si>
  <si>
    <t>Redacción y edición de Artículos Científicos</t>
  </si>
  <si>
    <t>Socialización/Difusión/Publicación de Resultados</t>
  </si>
  <si>
    <t>INVESTIGADOR PRINCIPAL</t>
  </si>
  <si>
    <t>NOMBRE:</t>
  </si>
  <si>
    <t>Nombre:</t>
  </si>
  <si>
    <t>RESPONSABLE DEL GRUPO DE INVESTIGACIÓN</t>
  </si>
  <si>
    <t>RESPONSABLE DEL GRUPO INVESTIGACION</t>
  </si>
  <si>
    <t>FASE1</t>
  </si>
  <si>
    <t>ACTIVIDAD 2</t>
  </si>
  <si>
    <t>ACTIVIDAD 1</t>
  </si>
  <si>
    <t>FASE 2</t>
  </si>
  <si>
    <t>ACTIVIDAD 3</t>
  </si>
  <si>
    <t>ACTIVIDAD 4</t>
  </si>
  <si>
    <t>NOMBRE DEL PROYECTO</t>
  </si>
  <si>
    <t>NOMBRE DEL PROGRAMA AL QUE PERTENECE</t>
  </si>
  <si>
    <t>PERIODO DEL INFORME:</t>
  </si>
  <si>
    <t>OBJETIVO</t>
  </si>
  <si>
    <t>Tarea 1.1</t>
  </si>
  <si>
    <t>Tarea 1.2</t>
  </si>
  <si>
    <t>Tarea 1.3</t>
  </si>
  <si>
    <t>Tarea 1.4</t>
  </si>
  <si>
    <t>Tarea 1.5</t>
  </si>
  <si>
    <t>Tarea 2.1</t>
  </si>
  <si>
    <t>Tarea 2.2</t>
  </si>
  <si>
    <t>Tarea 2.3</t>
  </si>
  <si>
    <t>Tarea 2.4</t>
  </si>
  <si>
    <t>Tarea 2.5</t>
  </si>
  <si>
    <t>Elaboración de Plan de Valoración de Impacto del proyecto de investigación</t>
  </si>
  <si>
    <t>FASE 4</t>
  </si>
  <si>
    <t>Tarea 3.1</t>
  </si>
  <si>
    <t>Tarea  3.2</t>
  </si>
  <si>
    <t>Tarea 3.3</t>
  </si>
  <si>
    <t>Tarea 3.4</t>
  </si>
  <si>
    <t>Tarea 3.5</t>
  </si>
  <si>
    <t>Tarea 4.1</t>
  </si>
  <si>
    <t>Tarea 4.3</t>
  </si>
  <si>
    <t>Tarea 4.4</t>
  </si>
  <si>
    <t>Tarea 4.5</t>
  </si>
  <si>
    <t>ENTREGABLE</t>
  </si>
  <si>
    <t>Tarea 4.2</t>
  </si>
  <si>
    <t xml:space="preserve">PRODUCTO PARCIAL DEL PROYECTO QUE VA ACORDE AL OBJETIVO.  CONTRIBUYE A ALCANZAR EL OBJETIVO GENERAL. </t>
  </si>
  <si>
    <t>RANGO DEL PERIODO REPORTADO</t>
  </si>
  <si>
    <t>PLANIFICACION DE ACTIVIDADES</t>
  </si>
  <si>
    <t>NOMBRE DEL OBJETIVO QUE CONSTA EN EL PERFIL PROYECTO DE INVESTIGACION,AL QUE EL CONJUNTO DE FASES Y ACTIVIDADES LOGREN ALCANZAR.</t>
  </si>
  <si>
    <t>5.- La cantidad de Horas reportadas serán divididas para la cantidad de personas asignadas a la tarea</t>
  </si>
  <si>
    <t>CONCLUIDA</t>
  </si>
  <si>
    <t>EN EJECUCION</t>
  </si>
  <si>
    <t>COLOCAR EL NUMERO DE OFICIO Y DEL CUR CUANDO REALICE LA SOLICITUD DE PRESUPUESTO</t>
  </si>
  <si>
    <t xml:space="preserve">PLAN PARA LA VALORACION DEL IMPACTO </t>
  </si>
  <si>
    <t>Vinculación con la comunidad: Talleres de Inducción a usuarios (docentes,estudiantes,administrativos),</t>
  </si>
  <si>
    <t>ARTÍCULO CIENTÍFICO/        CERTIFICADO DE PONENCIA /          INFORME FINAL DEL PROYECTO/            PROYECTO DE VINCULACION CON LA COMUNIDAD/            GUIAS/          MANUALES</t>
  </si>
  <si>
    <t>NOMBRE DE LA FASE</t>
  </si>
  <si>
    <t>SOCIALIZAR RESULTADOS PARCIALES Y/O TOTALES DEL PROYECTO DE INVESTIGACION</t>
  </si>
  <si>
    <t>%</t>
  </si>
  <si>
    <t xml:space="preserve">ESTADO DE LAS TAREAS </t>
  </si>
  <si>
    <t>4.- Las fechas de inicio y fin, de preferencia considerar semanas completas</t>
  </si>
  <si>
    <t>1.- Agregue la cantidad de actividades y tareas que sean necesarias. Tenga cuidado con las fórmulas</t>
  </si>
  <si>
    <t>2.- De preferencia agregue líneas intermedias</t>
  </si>
  <si>
    <t>3.- Los Estados para las tareas son: CONCLUIDA , PENDIENTE, EN EJECUCION, SIN EMPEZAR</t>
  </si>
  <si>
    <t>Responsable</t>
  </si>
  <si>
    <t>FECHA</t>
  </si>
  <si>
    <t>FECHA INICIO</t>
  </si>
  <si>
    <t>FECHA FIN</t>
  </si>
  <si>
    <t>Fecha de Inicio</t>
  </si>
  <si>
    <t>INVESTIGADOR 1</t>
  </si>
  <si>
    <t>INVESTIGADOR 2</t>
  </si>
  <si>
    <t>INVESTIGADOR 3</t>
  </si>
  <si>
    <t>INVESTIGADOR 4</t>
  </si>
  <si>
    <t>CONTROL TAREAS SIN INICIAR</t>
  </si>
  <si>
    <t>CONTROL DE HORAS ESFUERZO INVESTIGADORES</t>
  </si>
  <si>
    <t>PERIODO DEL REPORTE</t>
  </si>
  <si>
    <t>Total de Horas Periodo</t>
  </si>
  <si>
    <t>Total por Investigador</t>
  </si>
  <si>
    <t>CANTIDAD DE TAREAS SIN INICIAR</t>
  </si>
  <si>
    <t>CANTIDAD DE TAREAS PLANIFICADAS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</si>
</sst>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3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  <font>
      <sz val="16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sz val="11"/>
      <color theme="1"/>
      <name val="Calibri"/>
      <family val="2"/>
      <charset val="134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charset val="134"/>
      <scheme val="minor"/>
    </font>
    <font>
      <b/>
      <sz val="12"/>
      <color rgb="FF0070C0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9B96"/>
        <bgColor indexed="64"/>
      </patternFill>
    </fill>
    <fill>
      <patternFill patternType="solid">
        <fgColor rgb="FFFFEAA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2" xfId="0" applyBorder="1"/>
    <xf numFmtId="0" fontId="0" fillId="2" borderId="0" xfId="0" applyFill="1"/>
    <xf numFmtId="0" fontId="0" fillId="2" borderId="0" xfId="0" applyFill="1" applyBorder="1"/>
    <xf numFmtId="10" fontId="0" fillId="0" borderId="0" xfId="0" applyNumberFormat="1"/>
    <xf numFmtId="0" fontId="0" fillId="0" borderId="0" xfId="0" applyFill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/>
    <xf numFmtId="0" fontId="0" fillId="0" borderId="2" xfId="0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10" fontId="0" fillId="2" borderId="0" xfId="0" applyNumberFormat="1" applyFont="1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wrapText="1"/>
    </xf>
    <xf numFmtId="1" fontId="0" fillId="0" borderId="2" xfId="0" applyNumberFormat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4" fontId="0" fillId="0" borderId="2" xfId="0" applyNumberFormat="1" applyBorder="1"/>
    <xf numFmtId="0" fontId="0" fillId="0" borderId="0" xfId="0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indent="2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 indent="2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8" fillId="2" borderId="0" xfId="0" applyFont="1" applyFill="1" applyBorder="1"/>
    <xf numFmtId="0" fontId="0" fillId="0" borderId="0" xfId="0" applyFont="1"/>
    <xf numFmtId="0" fontId="16" fillId="2" borderId="0" xfId="0" applyFont="1" applyFill="1" applyAlignment="1">
      <alignment horizontal="center"/>
    </xf>
    <xf numFmtId="1" fontId="0" fillId="0" borderId="0" xfId="0" applyNumberFormat="1" applyFill="1" applyBorder="1" applyAlignment="1">
      <alignment horizontal="center" vertical="center"/>
    </xf>
    <xf numFmtId="0" fontId="0" fillId="2" borderId="9" xfId="0" applyFill="1" applyBorder="1"/>
    <xf numFmtId="0" fontId="0" fillId="0" borderId="11" xfId="0" applyBorder="1"/>
    <xf numFmtId="0" fontId="0" fillId="0" borderId="9" xfId="0" applyBorder="1"/>
    <xf numFmtId="4" fontId="0" fillId="0" borderId="0" xfId="0" applyNumberFormat="1" applyBorder="1"/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/>
    </xf>
    <xf numFmtId="0" fontId="0" fillId="7" borderId="2" xfId="0" applyFill="1" applyBorder="1"/>
    <xf numFmtId="164" fontId="8" fillId="7" borderId="2" xfId="0" applyNumberFormat="1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left"/>
    </xf>
    <xf numFmtId="0" fontId="0" fillId="7" borderId="2" xfId="0" applyFill="1" applyBorder="1" applyAlignment="1">
      <alignment horizontal="center"/>
    </xf>
    <xf numFmtId="0" fontId="8" fillId="7" borderId="2" xfId="0" applyFont="1" applyFill="1" applyBorder="1" applyAlignment="1">
      <alignment horizontal="left" wrapText="1"/>
    </xf>
    <xf numFmtId="164" fontId="13" fillId="7" borderId="2" xfId="0" applyNumberFormat="1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1" fontId="8" fillId="7" borderId="2" xfId="0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9" fontId="3" fillId="7" borderId="2" xfId="0" applyNumberFormat="1" applyFont="1" applyFill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0" fontId="8" fillId="4" borderId="2" xfId="0" applyFont="1" applyFill="1" applyBorder="1" applyAlignment="1"/>
    <xf numFmtId="0" fontId="8" fillId="0" borderId="12" xfId="0" applyFont="1" applyBorder="1" applyAlignment="1">
      <alignment wrapText="1"/>
    </xf>
    <xf numFmtId="164" fontId="2" fillId="0" borderId="12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2" xfId="0" applyFont="1" applyFill="1" applyBorder="1" applyAlignment="1">
      <alignment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9" fillId="7" borderId="10" xfId="0" applyFont="1" applyFill="1" applyBorder="1" applyAlignment="1">
      <alignment vertical="center" wrapText="1"/>
    </xf>
    <xf numFmtId="9" fontId="3" fillId="7" borderId="2" xfId="0" applyNumberFormat="1" applyFont="1" applyFill="1" applyBorder="1" applyAlignment="1">
      <alignment horizontal="center" wrapText="1"/>
    </xf>
    <xf numFmtId="9" fontId="3" fillId="0" borderId="3" xfId="0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wrapText="1"/>
    </xf>
    <xf numFmtId="0" fontId="18" fillId="0" borderId="2" xfId="0" applyFont="1" applyBorder="1" applyAlignment="1">
      <alignment wrapText="1"/>
    </xf>
    <xf numFmtId="0" fontId="18" fillId="5" borderId="2" xfId="0" applyFont="1" applyFill="1" applyBorder="1" applyAlignment="1">
      <alignment wrapText="1"/>
    </xf>
    <xf numFmtId="2" fontId="0" fillId="0" borderId="2" xfId="0" applyNumberFormat="1" applyBorder="1" applyAlignment="1">
      <alignment horizontal="center"/>
    </xf>
    <xf numFmtId="2" fontId="0" fillId="2" borderId="0" xfId="0" applyNumberFormat="1" applyFont="1" applyFill="1" applyBorder="1" applyAlignment="1">
      <alignment horizontal="center"/>
    </xf>
    <xf numFmtId="0" fontId="29" fillId="2" borderId="0" xfId="0" applyFont="1" applyFill="1" applyBorder="1"/>
    <xf numFmtId="0" fontId="1" fillId="2" borderId="0" xfId="0" applyFont="1" applyFill="1"/>
    <xf numFmtId="0" fontId="10" fillId="2" borderId="0" xfId="0" applyFont="1" applyFill="1"/>
    <xf numFmtId="0" fontId="1" fillId="0" borderId="2" xfId="0" applyFont="1" applyBorder="1" applyAlignment="1">
      <alignment wrapText="1"/>
    </xf>
    <xf numFmtId="2" fontId="0" fillId="2" borderId="0" xfId="0" applyNumberFormat="1" applyFont="1" applyFill="1" applyBorder="1" applyAlignment="1">
      <alignment horizontal="center" wrapText="1"/>
    </xf>
    <xf numFmtId="0" fontId="9" fillId="7" borderId="10" xfId="0" applyFont="1" applyFill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3" fillId="7" borderId="2" xfId="0" applyNumberFormat="1" applyFont="1" applyFill="1" applyBorder="1" applyAlignment="1">
      <alignment horizontal="center" vertical="center"/>
    </xf>
    <xf numFmtId="9" fontId="3" fillId="0" borderId="12" xfId="0" applyNumberFormat="1" applyFont="1" applyBorder="1" applyAlignment="1">
      <alignment horizontal="center" vertical="center"/>
    </xf>
    <xf numFmtId="0" fontId="15" fillId="0" borderId="0" xfId="0" applyFont="1" applyFill="1" applyBorder="1"/>
    <xf numFmtId="0" fontId="14" fillId="0" borderId="0" xfId="0" applyFont="1" applyFill="1" applyBorder="1"/>
    <xf numFmtId="0" fontId="15" fillId="0" borderId="0" xfId="0" applyFont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1" fontId="0" fillId="0" borderId="12" xfId="0" applyNumberFormat="1" applyBorder="1" applyAlignment="1">
      <alignment horizontal="center" vertical="center"/>
    </xf>
    <xf numFmtId="0" fontId="0" fillId="7" borderId="0" xfId="0" applyFill="1"/>
    <xf numFmtId="14" fontId="0" fillId="0" borderId="0" xfId="0" applyNumberFormat="1"/>
    <xf numFmtId="164" fontId="11" fillId="7" borderId="2" xfId="0" applyNumberFormat="1" applyFont="1" applyFill="1" applyBorder="1" applyAlignment="1">
      <alignment horizontal="center" vertical="center" wrapText="1"/>
    </xf>
    <xf numFmtId="164" fontId="11" fillId="7" borderId="2" xfId="0" applyNumberFormat="1" applyFont="1" applyFill="1" applyBorder="1" applyAlignment="1">
      <alignment horizontal="center"/>
    </xf>
    <xf numFmtId="14" fontId="8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8" fillId="0" borderId="0" xfId="0" applyFont="1"/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/>
    <xf numFmtId="14" fontId="8" fillId="0" borderId="0" xfId="0" applyNumberFormat="1" applyFont="1"/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0" fontId="30" fillId="8" borderId="2" xfId="0" applyFont="1" applyFill="1" applyBorder="1" applyAlignment="1">
      <alignment horizontal="center"/>
    </xf>
    <xf numFmtId="14" fontId="22" fillId="0" borderId="2" xfId="0" applyNumberFormat="1" applyFont="1" applyBorder="1"/>
    <xf numFmtId="14" fontId="21" fillId="0" borderId="2" xfId="0" applyNumberFormat="1" applyFont="1" applyBorder="1"/>
    <xf numFmtId="0" fontId="8" fillId="0" borderId="0" xfId="0" applyFont="1" applyAlignment="1">
      <alignment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1" fontId="0" fillId="5" borderId="5" xfId="0" applyNumberFormat="1" applyFill="1" applyBorder="1" applyAlignment="1">
      <alignment horizontal="center" vertical="center"/>
    </xf>
    <xf numFmtId="1" fontId="0" fillId="5" borderId="7" xfId="0" applyNumberForma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left" vertical="center" wrapText="1"/>
    </xf>
    <xf numFmtId="0" fontId="9" fillId="7" borderId="10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8" fillId="7" borderId="5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22" fillId="0" borderId="1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4" fontId="21" fillId="2" borderId="0" xfId="0" applyNumberFormat="1" applyFont="1" applyFill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8" fillId="0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Estado</a:t>
            </a:r>
            <a:r>
              <a:rPr lang="en-US" baseline="0"/>
              <a:t> general de las tareas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</c:dPt>
          <c:dPt>
            <c:idx val="1"/>
            <c:bubble3D val="0"/>
            <c:spPr>
              <a:solidFill>
                <a:srgbClr val="008000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FFFF00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Actividades!$A$48:$A$51</c:f>
              <c:strCache>
                <c:ptCount val="4"/>
                <c:pt idx="0">
                  <c:v>CONCLUIDAS</c:v>
                </c:pt>
                <c:pt idx="1">
                  <c:v>EN EJECUCIÓN</c:v>
                </c:pt>
                <c:pt idx="2">
                  <c:v>PENDIENTE</c:v>
                </c:pt>
                <c:pt idx="3">
                  <c:v>SIN EMPEZAR</c:v>
                </c:pt>
              </c:strCache>
            </c:strRef>
          </c:cat>
          <c:val>
            <c:numRef>
              <c:f>Actividades!$B$48:$B$51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28858846688282"/>
          <c:y val="0.41531509662563681"/>
          <c:w val="0.25184450748803461"/>
          <c:h val="0.3251480032792815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Presupuesto</a:t>
            </a:r>
          </a:p>
          <a:p>
            <a:pPr>
              <a:defRPr/>
            </a:pPr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0080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cat>
            <c:strRef>
              <c:f>Actividades!$A$55:$A$57</c:f>
              <c:strCache>
                <c:ptCount val="3"/>
                <c:pt idx="0">
                  <c:v>Planeado</c:v>
                </c:pt>
                <c:pt idx="1">
                  <c:v>Solicitado</c:v>
                </c:pt>
                <c:pt idx="2">
                  <c:v>Devengado</c:v>
                </c:pt>
              </c:strCache>
            </c:strRef>
          </c:cat>
          <c:val>
            <c:numRef>
              <c:f>Actividades!$B$55:$B$57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7529904"/>
        <c:axId val="217530464"/>
      </c:barChart>
      <c:catAx>
        <c:axId val="2175299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7530464"/>
        <c:crossesAt val="0"/>
        <c:auto val="1"/>
        <c:lblAlgn val="ctr"/>
        <c:lblOffset val="100"/>
        <c:noMultiLvlLbl val="0"/>
      </c:catAx>
      <c:valAx>
        <c:axId val="217530464"/>
        <c:scaling>
          <c:orientation val="minMax"/>
          <c:max val="20000"/>
          <c:min val="1000"/>
        </c:scaling>
        <c:delete val="0"/>
        <c:axPos val="b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70" baseline="0"/>
            </a:pPr>
            <a:endParaRPr lang="es-ES"/>
          </a:p>
        </c:txPr>
        <c:crossAx val="217529904"/>
        <c:crosses val="autoZero"/>
        <c:crossBetween val="between"/>
        <c:majorUnit val="10000"/>
        <c:minorUnit val="5000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Asuntos</a:t>
            </a:r>
            <a:r>
              <a:rPr lang="en-US" baseline="0"/>
              <a:t> pendientes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cat>
            <c:strRef>
              <c:f>Actividades!$A$61:$A$62</c:f>
              <c:strCache>
                <c:ptCount val="2"/>
                <c:pt idx="0">
                  <c:v>Causas Internas</c:v>
                </c:pt>
                <c:pt idx="1">
                  <c:v>Causas Externas</c:v>
                </c:pt>
              </c:strCache>
            </c:strRef>
          </c:cat>
          <c:val>
            <c:numRef>
              <c:f>Actividades!$B$61:$B$62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540544"/>
        <c:axId val="217543904"/>
      </c:barChart>
      <c:catAx>
        <c:axId val="217540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7543904"/>
        <c:crosses val="autoZero"/>
        <c:auto val="1"/>
        <c:lblAlgn val="ctr"/>
        <c:lblOffset val="100"/>
        <c:noMultiLvlLbl val="0"/>
      </c:catAx>
      <c:valAx>
        <c:axId val="217543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7540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 sz="1400" baseline="0"/>
              <a:t>ESFUERZO PENDIENTE </a:t>
            </a:r>
          </a:p>
          <a:p>
            <a:pPr>
              <a:defRPr/>
            </a:pPr>
            <a:r>
              <a:rPr lang="es-ES" sz="1400" baseline="0"/>
              <a:t>(FECHA - TAREAS SIN EMPEZAR)</a:t>
            </a:r>
            <a:endParaRPr lang="es-ES" sz="1400"/>
          </a:p>
        </c:rich>
      </c:tx>
      <c:layout>
        <c:manualLayout>
          <c:xMode val="edge"/>
          <c:yMode val="edge"/>
          <c:x val="0.24213692173384083"/>
          <c:y val="1.89288680687066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'Seguimiento y Control'!$B$2</c:f>
              <c:strCache>
                <c:ptCount val="1"/>
                <c:pt idx="0">
                  <c:v>CANTIDAD DE TAREAS PLANIFICADAS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'Seguimiento y Control'!$A$3:$A$9</c:f>
              <c:numCache>
                <c:formatCode>m/d/yyyy</c:formatCode>
                <c:ptCount val="7"/>
                <c:pt idx="0">
                  <c:v>43327</c:v>
                </c:pt>
                <c:pt idx="1">
                  <c:v>43358</c:v>
                </c:pt>
                <c:pt idx="2">
                  <c:v>43388</c:v>
                </c:pt>
                <c:pt idx="3">
                  <c:v>43419</c:v>
                </c:pt>
                <c:pt idx="4">
                  <c:v>43449</c:v>
                </c:pt>
                <c:pt idx="5">
                  <c:v>43480</c:v>
                </c:pt>
                <c:pt idx="6">
                  <c:v>43511</c:v>
                </c:pt>
              </c:numCache>
            </c:numRef>
          </c:cat>
          <c:val>
            <c:numRef>
              <c:f>'Seguimiento y Control'!$B$3:$B$9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24</c:v>
                </c:pt>
                <c:pt idx="3">
                  <c:v>24</c:v>
                </c:pt>
                <c:pt idx="4">
                  <c:v>20</c:v>
                </c:pt>
                <c:pt idx="5">
                  <c:v>19</c:v>
                </c:pt>
                <c:pt idx="6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'Seguimiento y Control'!$C$2</c:f>
              <c:strCache>
                <c:ptCount val="1"/>
                <c:pt idx="0">
                  <c:v>CANTIDAD DE TAREAS SIN INICIAR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'Seguimiento y Control'!$A$3:$A$9</c:f>
              <c:numCache>
                <c:formatCode>m/d/yyyy</c:formatCode>
                <c:ptCount val="7"/>
                <c:pt idx="0">
                  <c:v>43327</c:v>
                </c:pt>
                <c:pt idx="1">
                  <c:v>43358</c:v>
                </c:pt>
                <c:pt idx="2">
                  <c:v>43388</c:v>
                </c:pt>
                <c:pt idx="3">
                  <c:v>43419</c:v>
                </c:pt>
                <c:pt idx="4">
                  <c:v>43449</c:v>
                </c:pt>
                <c:pt idx="5">
                  <c:v>43480</c:v>
                </c:pt>
                <c:pt idx="6">
                  <c:v>43511</c:v>
                </c:pt>
              </c:numCache>
            </c:numRef>
          </c:cat>
          <c:val>
            <c:numRef>
              <c:f>'Seguimiento y Control'!$C$3:$C$9</c:f>
              <c:numCache>
                <c:formatCode>General</c:formatCode>
                <c:ptCount val="7"/>
                <c:pt idx="0">
                  <c:v>26</c:v>
                </c:pt>
                <c:pt idx="1">
                  <c:v>24</c:v>
                </c:pt>
                <c:pt idx="2">
                  <c:v>24</c:v>
                </c:pt>
                <c:pt idx="3">
                  <c:v>20</c:v>
                </c:pt>
                <c:pt idx="4">
                  <c:v>19</c:v>
                </c:pt>
                <c:pt idx="5">
                  <c:v>15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3110672"/>
        <c:axId val="253111232"/>
      </c:lineChart>
      <c:catAx>
        <c:axId val="253110672"/>
        <c:scaling>
          <c:orientation val="minMax"/>
          <c:max val="7"/>
          <c:min val="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3111232"/>
        <c:crosses val="autoZero"/>
        <c:auto val="0"/>
        <c:lblAlgn val="ctr"/>
        <c:lblOffset val="100"/>
        <c:noMultiLvlLbl val="0"/>
      </c:catAx>
      <c:valAx>
        <c:axId val="25311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3110672"/>
        <c:crossesAt val="43344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169546</xdr:rowOff>
    </xdr:from>
    <xdr:to>
      <xdr:col>2</xdr:col>
      <xdr:colOff>723900</xdr:colOff>
      <xdr:row>14</xdr:row>
      <xdr:rowOff>180976</xdr:rowOff>
    </xdr:to>
    <xdr:graphicFrame macro="">
      <xdr:nvGraphicFramePr>
        <xdr:cNvPr id="1035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293370</xdr:colOff>
      <xdr:row>3</xdr:row>
      <xdr:rowOff>190500</xdr:rowOff>
    </xdr:from>
    <xdr:to>
      <xdr:col>6</xdr:col>
      <xdr:colOff>1076325</xdr:colOff>
      <xdr:row>14</xdr:row>
      <xdr:rowOff>182880</xdr:rowOff>
    </xdr:to>
    <xdr:graphicFrame macro="">
      <xdr:nvGraphicFramePr>
        <xdr:cNvPr id="1036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784860</xdr:colOff>
      <xdr:row>15</xdr:row>
      <xdr:rowOff>106680</xdr:rowOff>
    </xdr:from>
    <xdr:to>
      <xdr:col>4</xdr:col>
      <xdr:colOff>695325</xdr:colOff>
      <xdr:row>28</xdr:row>
      <xdr:rowOff>38100</xdr:rowOff>
    </xdr:to>
    <xdr:graphicFrame macro="">
      <xdr:nvGraphicFramePr>
        <xdr:cNvPr id="103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190498</xdr:colOff>
      <xdr:row>0</xdr:row>
      <xdr:rowOff>38100</xdr:rowOff>
    </xdr:from>
    <xdr:to>
      <xdr:col>8</xdr:col>
      <xdr:colOff>781049</xdr:colOff>
      <xdr:row>13</xdr:row>
      <xdr:rowOff>19050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tabSelected="1" zoomScale="112" zoomScaleNormal="112" workbookViewId="0">
      <selection activeCell="D12" sqref="D12"/>
    </sheetView>
  </sheetViews>
  <sheetFormatPr baseColWidth="10" defaultColWidth="11" defaultRowHeight="15.75"/>
  <cols>
    <col min="1" max="1" width="9.375" style="17" customWidth="1"/>
    <col min="2" max="2" width="26.5" customWidth="1"/>
    <col min="3" max="3" width="15.125" customWidth="1"/>
    <col min="4" max="4" width="8.625" customWidth="1"/>
    <col min="5" max="5" width="8.875" customWidth="1"/>
    <col min="6" max="6" width="7.875" customWidth="1"/>
    <col min="7" max="7" width="6.125" customWidth="1"/>
    <col min="8" max="8" width="16.375" customWidth="1"/>
    <col min="9" max="9" width="13.125" customWidth="1"/>
    <col min="10" max="10" width="15.375" customWidth="1"/>
  </cols>
  <sheetData>
    <row r="1" spans="1:21" ht="30.6" customHeight="1">
      <c r="A1" s="74" t="s">
        <v>11</v>
      </c>
      <c r="B1" s="161" t="s">
        <v>47</v>
      </c>
      <c r="C1" s="161"/>
      <c r="D1" s="161"/>
      <c r="E1" s="161"/>
      <c r="F1" s="161"/>
      <c r="G1" s="161"/>
      <c r="H1" s="161"/>
      <c r="I1" s="161"/>
      <c r="J1" s="161"/>
      <c r="M1" t="s">
        <v>19</v>
      </c>
    </row>
    <row r="2" spans="1:21" ht="26.25">
      <c r="A2" s="75" t="s">
        <v>17</v>
      </c>
      <c r="B2" s="162" t="s">
        <v>48</v>
      </c>
      <c r="C2" s="162"/>
      <c r="D2" s="162"/>
      <c r="E2" s="162"/>
      <c r="F2" s="162"/>
      <c r="G2" s="162"/>
      <c r="H2" s="162"/>
      <c r="I2" s="162"/>
      <c r="J2" s="162"/>
      <c r="M2" t="s">
        <v>90</v>
      </c>
    </row>
    <row r="3" spans="1:21" ht="27.75" customHeight="1">
      <c r="A3" s="76" t="s">
        <v>49</v>
      </c>
      <c r="B3" s="163" t="s">
        <v>75</v>
      </c>
      <c r="C3" s="163"/>
      <c r="D3" s="163"/>
      <c r="E3" s="163"/>
      <c r="F3" s="163"/>
      <c r="G3" s="163"/>
      <c r="H3" s="163"/>
      <c r="I3" s="163"/>
      <c r="J3" s="163"/>
      <c r="M3" t="s">
        <v>91</v>
      </c>
    </row>
    <row r="4" spans="1:21" ht="15" customHeight="1">
      <c r="M4" t="s">
        <v>92</v>
      </c>
    </row>
    <row r="5" spans="1:21" ht="22.15" customHeight="1">
      <c r="A5" s="124" t="s">
        <v>76</v>
      </c>
      <c r="B5" s="125"/>
      <c r="C5" s="125"/>
      <c r="D5" s="125"/>
      <c r="E5" s="125"/>
      <c r="F5" s="125"/>
      <c r="G5" s="125"/>
      <c r="H5" s="125"/>
      <c r="I5" s="125"/>
      <c r="J5" s="126"/>
      <c r="M5" t="s">
        <v>89</v>
      </c>
    </row>
    <row r="6" spans="1:21" s="17" customFormat="1" ht="42" customHeight="1">
      <c r="A6" s="70" t="s">
        <v>12</v>
      </c>
      <c r="B6" s="70" t="s">
        <v>10</v>
      </c>
      <c r="C6" s="70" t="s">
        <v>93</v>
      </c>
      <c r="D6" s="70" t="s">
        <v>4</v>
      </c>
      <c r="E6" s="70" t="s">
        <v>5</v>
      </c>
      <c r="F6" s="70" t="s">
        <v>6</v>
      </c>
      <c r="G6" s="70" t="s">
        <v>18</v>
      </c>
      <c r="H6" s="70" t="s">
        <v>3</v>
      </c>
      <c r="I6" s="70" t="s">
        <v>50</v>
      </c>
      <c r="J6" s="70" t="s">
        <v>72</v>
      </c>
      <c r="M6" s="127" t="s">
        <v>78</v>
      </c>
      <c r="N6" s="127"/>
      <c r="O6" s="127"/>
      <c r="P6" s="127"/>
      <c r="Q6" s="127"/>
      <c r="R6" s="127"/>
    </row>
    <row r="7" spans="1:21" ht="18.75" customHeight="1">
      <c r="A7" s="47" t="s">
        <v>41</v>
      </c>
      <c r="B7" s="48" t="s">
        <v>43</v>
      </c>
      <c r="C7" s="49"/>
      <c r="D7" s="106" t="s">
        <v>97</v>
      </c>
      <c r="E7" s="107" t="s">
        <v>5</v>
      </c>
      <c r="F7" s="51">
        <f>SUM(F8:F12)</f>
        <v>0</v>
      </c>
      <c r="G7" s="51">
        <f>SUM(G8:G12)</f>
        <v>0</v>
      </c>
      <c r="H7" s="97">
        <f xml:space="preserve"> (COUNTIF(H8:H12,"CONCLUIDA")) / (COUNTA(H8:H12))</f>
        <v>0</v>
      </c>
      <c r="I7" s="104"/>
      <c r="J7" s="104"/>
      <c r="S7" s="15"/>
      <c r="T7" s="15"/>
      <c r="U7" s="15"/>
    </row>
    <row r="8" spans="1:21" ht="14.25" customHeight="1">
      <c r="A8" s="132" t="s">
        <v>85</v>
      </c>
      <c r="B8" s="71" t="s">
        <v>51</v>
      </c>
      <c r="C8" s="26"/>
      <c r="D8" s="27"/>
      <c r="E8" s="27"/>
      <c r="F8" s="28">
        <f t="shared" ref="F8:F37" si="0">NETWORKDAYS(D8,E8)</f>
        <v>0</v>
      </c>
      <c r="G8" s="29"/>
      <c r="H8" s="13" t="s">
        <v>15</v>
      </c>
      <c r="I8" s="121" t="s">
        <v>77</v>
      </c>
      <c r="J8" s="121" t="s">
        <v>74</v>
      </c>
      <c r="S8" s="95"/>
      <c r="T8" s="60"/>
      <c r="U8" s="15"/>
    </row>
    <row r="9" spans="1:21" ht="17.25" customHeight="1">
      <c r="A9" s="133"/>
      <c r="B9" s="71" t="s">
        <v>52</v>
      </c>
      <c r="C9" s="26"/>
      <c r="D9" s="27"/>
      <c r="E9" s="27"/>
      <c r="F9" s="28">
        <f t="shared" si="0"/>
        <v>0</v>
      </c>
      <c r="G9" s="29"/>
      <c r="H9" s="13" t="s">
        <v>15</v>
      </c>
      <c r="I9" s="122"/>
      <c r="J9" s="122"/>
      <c r="S9" s="95"/>
      <c r="T9" s="60"/>
      <c r="U9" s="15"/>
    </row>
    <row r="10" spans="1:21" ht="18" customHeight="1">
      <c r="A10" s="133"/>
      <c r="B10" s="71" t="s">
        <v>53</v>
      </c>
      <c r="C10" s="26"/>
      <c r="D10" s="27"/>
      <c r="E10" s="27"/>
      <c r="F10" s="28">
        <f t="shared" si="0"/>
        <v>0</v>
      </c>
      <c r="G10" s="29"/>
      <c r="H10" s="13" t="s">
        <v>15</v>
      </c>
      <c r="I10" s="122"/>
      <c r="J10" s="122"/>
      <c r="S10" s="95"/>
      <c r="T10" s="60"/>
      <c r="U10" s="15"/>
    </row>
    <row r="11" spans="1:21" ht="17.25" customHeight="1">
      <c r="A11" s="133"/>
      <c r="B11" s="71" t="s">
        <v>54</v>
      </c>
      <c r="C11" s="26"/>
      <c r="D11" s="30"/>
      <c r="E11" s="30"/>
      <c r="F11" s="28">
        <f t="shared" si="0"/>
        <v>0</v>
      </c>
      <c r="G11" s="31"/>
      <c r="H11" s="13" t="s">
        <v>15</v>
      </c>
      <c r="I11" s="122"/>
      <c r="J11" s="122"/>
      <c r="S11" s="96"/>
      <c r="T11" s="60"/>
      <c r="U11" s="15"/>
    </row>
    <row r="12" spans="1:21" ht="20.25" customHeight="1">
      <c r="A12" s="134"/>
      <c r="B12" s="71" t="s">
        <v>55</v>
      </c>
      <c r="C12" s="26"/>
      <c r="D12" s="30"/>
      <c r="E12" s="30"/>
      <c r="F12" s="28">
        <f t="shared" si="0"/>
        <v>0</v>
      </c>
      <c r="G12" s="31"/>
      <c r="H12" s="13" t="s">
        <v>15</v>
      </c>
      <c r="I12" s="123"/>
      <c r="J12" s="123"/>
      <c r="S12" s="96"/>
      <c r="T12" s="60"/>
      <c r="U12" s="15"/>
    </row>
    <row r="13" spans="1:21" ht="15.75" customHeight="1">
      <c r="A13" s="47" t="s">
        <v>44</v>
      </c>
      <c r="B13" s="52" t="s">
        <v>42</v>
      </c>
      <c r="C13" s="53"/>
      <c r="D13" s="50"/>
      <c r="E13" s="50"/>
      <c r="F13" s="51">
        <f>SUM(F14:F18)</f>
        <v>0</v>
      </c>
      <c r="G13" s="51">
        <f>SUM(G14:G18)</f>
        <v>0</v>
      </c>
      <c r="H13" s="78">
        <f xml:space="preserve"> (COUNTIF(H14:H18,"CONCLUIDA")) / (COUNTA(H14:H18))</f>
        <v>0</v>
      </c>
      <c r="I13" s="104"/>
      <c r="J13" s="104"/>
    </row>
    <row r="14" spans="1:21" ht="15.75" customHeight="1">
      <c r="A14" s="132" t="s">
        <v>85</v>
      </c>
      <c r="B14" s="71" t="s">
        <v>56</v>
      </c>
      <c r="C14" s="26"/>
      <c r="D14" s="30"/>
      <c r="E14" s="30"/>
      <c r="F14" s="12">
        <f t="shared" si="0"/>
        <v>0</v>
      </c>
      <c r="G14" s="12"/>
      <c r="H14" s="13" t="s">
        <v>15</v>
      </c>
      <c r="I14" s="121" t="s">
        <v>77</v>
      </c>
      <c r="J14" s="121" t="s">
        <v>74</v>
      </c>
    </row>
    <row r="15" spans="1:21">
      <c r="A15" s="133"/>
      <c r="B15" s="71" t="s">
        <v>57</v>
      </c>
      <c r="C15" s="26"/>
      <c r="D15" s="30"/>
      <c r="E15" s="30"/>
      <c r="F15" s="12">
        <f t="shared" si="0"/>
        <v>0</v>
      </c>
      <c r="G15" s="12"/>
      <c r="H15" s="13" t="s">
        <v>15</v>
      </c>
      <c r="I15" s="122"/>
      <c r="J15" s="122"/>
    </row>
    <row r="16" spans="1:21">
      <c r="A16" s="133"/>
      <c r="B16" s="71" t="s">
        <v>58</v>
      </c>
      <c r="C16" s="26"/>
      <c r="D16" s="30"/>
      <c r="E16" s="30"/>
      <c r="F16" s="12">
        <f t="shared" si="0"/>
        <v>0</v>
      </c>
      <c r="G16" s="12"/>
      <c r="H16" s="13" t="s">
        <v>15</v>
      </c>
      <c r="I16" s="122"/>
      <c r="J16" s="122"/>
    </row>
    <row r="17" spans="1:10">
      <c r="A17" s="133"/>
      <c r="B17" s="71" t="s">
        <v>59</v>
      </c>
      <c r="C17" s="26"/>
      <c r="D17" s="30"/>
      <c r="E17" s="30"/>
      <c r="F17" s="12">
        <f t="shared" si="0"/>
        <v>0</v>
      </c>
      <c r="G17" s="12"/>
      <c r="H17" s="13" t="s">
        <v>15</v>
      </c>
      <c r="I17" s="122"/>
      <c r="J17" s="122"/>
    </row>
    <row r="18" spans="1:10">
      <c r="A18" s="133"/>
      <c r="B18" s="71" t="s">
        <v>60</v>
      </c>
      <c r="C18" s="26"/>
      <c r="D18" s="30"/>
      <c r="E18" s="30"/>
      <c r="F18" s="12">
        <f t="shared" si="0"/>
        <v>0</v>
      </c>
      <c r="G18" s="12"/>
      <c r="H18" s="13" t="s">
        <v>15</v>
      </c>
      <c r="I18" s="122"/>
      <c r="J18" s="122"/>
    </row>
    <row r="19" spans="1:10" ht="20.25" customHeight="1">
      <c r="A19" s="133"/>
      <c r="B19" s="54" t="s">
        <v>45</v>
      </c>
      <c r="C19" s="53"/>
      <c r="D19" s="55"/>
      <c r="E19" s="55"/>
      <c r="F19" s="56">
        <f>SUM(F20:F24)</f>
        <v>0</v>
      </c>
      <c r="G19" s="56">
        <f>SUM(G20:G24)</f>
        <v>0</v>
      </c>
      <c r="H19" s="63">
        <f xml:space="preserve"> (COUNTIF(H20:H24,"CONCLUIDA")) / (COUNTA(H20:H24))</f>
        <v>0</v>
      </c>
      <c r="I19" s="122"/>
      <c r="J19" s="122"/>
    </row>
    <row r="20" spans="1:10" ht="20.25" customHeight="1">
      <c r="A20" s="133"/>
      <c r="B20" s="71" t="s">
        <v>63</v>
      </c>
      <c r="C20" s="26"/>
      <c r="D20" s="30"/>
      <c r="E20" s="30"/>
      <c r="F20" s="12">
        <f t="shared" si="0"/>
        <v>0</v>
      </c>
      <c r="G20" s="12"/>
      <c r="H20" s="13" t="s">
        <v>15</v>
      </c>
      <c r="I20" s="122"/>
      <c r="J20" s="122"/>
    </row>
    <row r="21" spans="1:10">
      <c r="A21" s="133"/>
      <c r="B21" s="71" t="s">
        <v>64</v>
      </c>
      <c r="C21" s="26"/>
      <c r="D21" s="30"/>
      <c r="E21" s="30"/>
      <c r="F21" s="12">
        <f t="shared" si="0"/>
        <v>0</v>
      </c>
      <c r="G21" s="12"/>
      <c r="H21" s="13" t="s">
        <v>15</v>
      </c>
      <c r="I21" s="122"/>
      <c r="J21" s="122"/>
    </row>
    <row r="22" spans="1:10">
      <c r="A22" s="133"/>
      <c r="B22" s="71" t="s">
        <v>65</v>
      </c>
      <c r="C22" s="26"/>
      <c r="D22" s="30"/>
      <c r="E22" s="30"/>
      <c r="F22" s="12">
        <f t="shared" si="0"/>
        <v>0</v>
      </c>
      <c r="G22" s="12"/>
      <c r="H22" s="13" t="s">
        <v>15</v>
      </c>
      <c r="I22" s="122"/>
      <c r="J22" s="122"/>
    </row>
    <row r="23" spans="1:10">
      <c r="A23" s="133"/>
      <c r="B23" s="71" t="s">
        <v>66</v>
      </c>
      <c r="C23" s="26"/>
      <c r="D23" s="30"/>
      <c r="E23" s="30"/>
      <c r="F23" s="12">
        <f t="shared" si="0"/>
        <v>0</v>
      </c>
      <c r="G23" s="12"/>
      <c r="H23" s="13" t="s">
        <v>15</v>
      </c>
      <c r="I23" s="122"/>
      <c r="J23" s="122"/>
    </row>
    <row r="24" spans="1:10">
      <c r="A24" s="134"/>
      <c r="B24" s="71" t="s">
        <v>67</v>
      </c>
      <c r="C24" s="26"/>
      <c r="D24" s="30"/>
      <c r="E24" s="30"/>
      <c r="F24" s="12">
        <f t="shared" si="0"/>
        <v>0</v>
      </c>
      <c r="G24" s="12"/>
      <c r="H24" s="13" t="s">
        <v>15</v>
      </c>
      <c r="I24" s="123"/>
      <c r="J24" s="123"/>
    </row>
    <row r="25" spans="1:10" ht="17.25" customHeight="1">
      <c r="A25" s="47" t="s">
        <v>62</v>
      </c>
      <c r="B25" s="54" t="s">
        <v>46</v>
      </c>
      <c r="C25" s="53"/>
      <c r="D25" s="50"/>
      <c r="E25" s="50"/>
      <c r="F25" s="51">
        <f>SUM(F27:F30)</f>
        <v>0</v>
      </c>
      <c r="G25" s="51">
        <f>SUM(G26:G30)</f>
        <v>0</v>
      </c>
      <c r="H25" s="63">
        <f xml:space="preserve"> (COUNTIF(H26:H30,"CONCLUIDA")) / (COUNTA(H26:H30))</f>
        <v>0</v>
      </c>
      <c r="I25" s="104"/>
      <c r="J25" s="104"/>
    </row>
    <row r="26" spans="1:10" ht="17.25" customHeight="1">
      <c r="A26" s="132" t="s">
        <v>85</v>
      </c>
      <c r="B26" s="71" t="s">
        <v>68</v>
      </c>
      <c r="C26" s="26"/>
      <c r="D26" s="27"/>
      <c r="E26" s="27"/>
      <c r="F26" s="12">
        <f t="shared" si="0"/>
        <v>0</v>
      </c>
      <c r="G26" s="35"/>
      <c r="H26" s="13" t="s">
        <v>15</v>
      </c>
      <c r="I26" s="135" t="s">
        <v>77</v>
      </c>
      <c r="J26" s="135" t="s">
        <v>74</v>
      </c>
    </row>
    <row r="27" spans="1:10" ht="17.25" customHeight="1">
      <c r="A27" s="133"/>
      <c r="B27" s="71" t="s">
        <v>73</v>
      </c>
      <c r="C27" s="26"/>
      <c r="D27" s="27"/>
      <c r="E27" s="27"/>
      <c r="F27" s="12">
        <f t="shared" si="0"/>
        <v>0</v>
      </c>
      <c r="G27" s="12"/>
      <c r="H27" s="13" t="s">
        <v>15</v>
      </c>
      <c r="I27" s="136"/>
      <c r="J27" s="136"/>
    </row>
    <row r="28" spans="1:10" ht="17.25" customHeight="1">
      <c r="A28" s="133"/>
      <c r="B28" s="71" t="s">
        <v>69</v>
      </c>
      <c r="C28" s="26"/>
      <c r="D28" s="27"/>
      <c r="E28" s="27"/>
      <c r="F28" s="12">
        <f t="shared" si="0"/>
        <v>0</v>
      </c>
      <c r="G28" s="12"/>
      <c r="H28" s="13" t="s">
        <v>15</v>
      </c>
      <c r="I28" s="136"/>
      <c r="J28" s="136"/>
    </row>
    <row r="29" spans="1:10" ht="20.25" customHeight="1">
      <c r="A29" s="133"/>
      <c r="B29" s="71" t="s">
        <v>70</v>
      </c>
      <c r="C29" s="26"/>
      <c r="D29" s="27"/>
      <c r="E29" s="27"/>
      <c r="F29" s="12">
        <f t="shared" si="0"/>
        <v>0</v>
      </c>
      <c r="G29" s="12"/>
      <c r="H29" s="13" t="s">
        <v>15</v>
      </c>
      <c r="I29" s="136"/>
      <c r="J29" s="136"/>
    </row>
    <row r="30" spans="1:10" ht="19.5" customHeight="1">
      <c r="A30" s="134"/>
      <c r="B30" s="71" t="s">
        <v>71</v>
      </c>
      <c r="C30" s="26"/>
      <c r="D30" s="27"/>
      <c r="E30" s="27"/>
      <c r="F30" s="12">
        <f t="shared" si="0"/>
        <v>0</v>
      </c>
      <c r="G30" s="12"/>
      <c r="H30" s="13" t="s">
        <v>15</v>
      </c>
      <c r="I30" s="137"/>
      <c r="J30" s="137"/>
    </row>
    <row r="31" spans="1:10" ht="15.75" customHeight="1">
      <c r="A31" s="130" t="s">
        <v>35</v>
      </c>
      <c r="B31" s="131"/>
      <c r="C31" s="131"/>
      <c r="D31" s="77"/>
      <c r="E31" s="77"/>
      <c r="F31" s="51">
        <f>SUM(F32:F37)</f>
        <v>0</v>
      </c>
      <c r="G31" s="51">
        <f>SUM(G32:G37)</f>
        <v>0</v>
      </c>
      <c r="H31" s="97">
        <f xml:space="preserve"> (COUNTIF(H32:H36,"CONCLUIDA")) / (COUNTA(H32:H36))</f>
        <v>0</v>
      </c>
      <c r="I31" s="77"/>
      <c r="J31" s="77"/>
    </row>
    <row r="32" spans="1:10" ht="21.75" customHeight="1">
      <c r="A32" s="34"/>
      <c r="B32" s="72" t="s">
        <v>34</v>
      </c>
      <c r="C32" s="26"/>
      <c r="D32" s="30"/>
      <c r="E32" s="30"/>
      <c r="F32" s="12">
        <f t="shared" si="0"/>
        <v>0</v>
      </c>
      <c r="G32" s="12"/>
      <c r="H32" s="64" t="s">
        <v>15</v>
      </c>
      <c r="I32" s="122" t="s">
        <v>86</v>
      </c>
      <c r="J32" s="122" t="s">
        <v>84</v>
      </c>
    </row>
    <row r="33" spans="1:24" ht="25.5" customHeight="1">
      <c r="A33" s="34"/>
      <c r="B33" s="72" t="s">
        <v>27</v>
      </c>
      <c r="C33" s="26"/>
      <c r="D33" s="27"/>
      <c r="E33" s="27"/>
      <c r="F33" s="12">
        <f t="shared" si="0"/>
        <v>0</v>
      </c>
      <c r="G33" s="12"/>
      <c r="H33" s="64" t="s">
        <v>15</v>
      </c>
      <c r="I33" s="122"/>
      <c r="J33" s="122"/>
    </row>
    <row r="34" spans="1:24" ht="19.5" customHeight="1">
      <c r="A34" s="34"/>
      <c r="B34" s="72" t="s">
        <v>30</v>
      </c>
      <c r="C34" s="59"/>
      <c r="D34" s="27"/>
      <c r="E34" s="27"/>
      <c r="F34" s="61">
        <f t="shared" si="0"/>
        <v>0</v>
      </c>
      <c r="G34" s="61"/>
      <c r="H34" s="64" t="s">
        <v>15</v>
      </c>
      <c r="I34" s="122"/>
      <c r="J34" s="122"/>
    </row>
    <row r="35" spans="1:24" ht="33.75" customHeight="1">
      <c r="A35" s="69"/>
      <c r="B35" s="72" t="s">
        <v>83</v>
      </c>
      <c r="C35" s="26"/>
      <c r="D35" s="27"/>
      <c r="E35" s="27"/>
      <c r="F35" s="32">
        <f t="shared" si="0"/>
        <v>0</v>
      </c>
      <c r="G35" s="12"/>
      <c r="H35" s="79" t="s">
        <v>15</v>
      </c>
      <c r="I35" s="122"/>
      <c r="J35" s="122"/>
    </row>
    <row r="36" spans="1:24" ht="24" customHeight="1">
      <c r="A36" s="33"/>
      <c r="B36" s="72" t="s">
        <v>33</v>
      </c>
      <c r="C36" s="26"/>
      <c r="D36" s="27"/>
      <c r="E36" s="27"/>
      <c r="F36" s="61">
        <f t="shared" si="0"/>
        <v>0</v>
      </c>
      <c r="G36" s="12"/>
      <c r="H36" s="64" t="s">
        <v>15</v>
      </c>
      <c r="I36" s="122"/>
      <c r="J36" s="122"/>
    </row>
    <row r="37" spans="1:24" ht="21" customHeight="1">
      <c r="A37" s="33"/>
      <c r="B37" s="72" t="s">
        <v>28</v>
      </c>
      <c r="C37" s="59"/>
      <c r="D37" s="27"/>
      <c r="E37" s="27"/>
      <c r="F37" s="61">
        <f t="shared" si="0"/>
        <v>0</v>
      </c>
      <c r="G37" s="61"/>
      <c r="H37" s="64" t="s">
        <v>15</v>
      </c>
      <c r="I37" s="122"/>
      <c r="J37" s="122"/>
    </row>
    <row r="38" spans="1:24" ht="21" customHeight="1">
      <c r="A38" s="130" t="s">
        <v>29</v>
      </c>
      <c r="B38" s="131"/>
      <c r="C38" s="131"/>
      <c r="D38" s="94"/>
      <c r="E38" s="94"/>
      <c r="F38" s="57">
        <f>SUM(F39:F39)</f>
        <v>0</v>
      </c>
      <c r="G38" s="51">
        <f>SUM(G39:G39)</f>
        <v>0</v>
      </c>
      <c r="H38" s="97">
        <f xml:space="preserve"> (COUNTIF(H39:H46,"CONCLUIDA")) / (COUNTA(H39:H46))</f>
        <v>0</v>
      </c>
      <c r="I38" s="94"/>
      <c r="J38" s="94"/>
    </row>
    <row r="39" spans="1:24" ht="33" customHeight="1">
      <c r="A39" s="66"/>
      <c r="B39" s="73" t="s">
        <v>61</v>
      </c>
      <c r="C39" s="62"/>
      <c r="D39" s="67"/>
      <c r="E39" s="67"/>
      <c r="F39" s="103">
        <f t="shared" ref="F39" si="1">NETWORKDAYS(D39,E39)</f>
        <v>0</v>
      </c>
      <c r="G39" s="68"/>
      <c r="H39" s="98" t="s">
        <v>15</v>
      </c>
      <c r="I39" s="68"/>
      <c r="J39" s="81" t="s">
        <v>82</v>
      </c>
    </row>
    <row r="40" spans="1:24" ht="18.75" customHeight="1">
      <c r="A40" s="138"/>
      <c r="B40" s="138"/>
      <c r="C40" s="138"/>
      <c r="D40" s="138"/>
      <c r="E40" s="139"/>
      <c r="F40" s="65"/>
      <c r="G40" s="65"/>
      <c r="H40" s="65"/>
      <c r="I40" s="65"/>
      <c r="J40" s="6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0.5" customHeight="1"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38.25">
      <c r="A42" s="82" t="s">
        <v>13</v>
      </c>
      <c r="B42" s="19">
        <f xml:space="preserve"> COUNTIF(H8:H39,"SIN EMPEZAR")+COUNTIF(H8:H39,"CONCLUIDA")+COUNTIF(H8:H39,"EN EJECUCION")+COUNTIF(H8:H39,"PENDIENTE")</f>
        <v>27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>
      <c r="A43" s="102"/>
      <c r="B43" s="42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>
      <c r="A44" s="102"/>
      <c r="B44" s="42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>
      <c r="A45" s="102"/>
      <c r="B45" s="42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s="15" customFormat="1" ht="7.5" customHeight="1">
      <c r="A46" s="21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24" ht="13.15" customHeight="1">
      <c r="A47" s="160" t="s">
        <v>88</v>
      </c>
      <c r="B47" s="160"/>
      <c r="C47" s="25" t="s">
        <v>87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>
      <c r="A48" s="84" t="s">
        <v>20</v>
      </c>
      <c r="B48" s="18">
        <f>COUNTIF(H8:H39,"CONCLUIDA")</f>
        <v>0</v>
      </c>
      <c r="C48" s="87">
        <f>(B48/$B$42)*100</f>
        <v>0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" customHeight="1">
      <c r="A49" s="85" t="s">
        <v>21</v>
      </c>
      <c r="B49" s="18">
        <f>COUNTIF(H8:H39,"EN EJECUCION")</f>
        <v>0</v>
      </c>
      <c r="C49" s="87">
        <f>(B49/$B$42)*100</f>
        <v>0</v>
      </c>
      <c r="D49" s="4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>
      <c r="A50" s="85" t="s">
        <v>14</v>
      </c>
      <c r="B50" s="18">
        <f>COUNTIF(H8:H39,"PENDIENTE")</f>
        <v>0</v>
      </c>
      <c r="C50" s="87">
        <f t="shared" ref="C50:C51" si="2">(B50/$B$42)*100</f>
        <v>0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>
      <c r="A51" s="85" t="s">
        <v>15</v>
      </c>
      <c r="B51" s="18">
        <f>COUNTIF(H8:H39,"SIN EMPEZAR")</f>
        <v>27</v>
      </c>
      <c r="C51" s="87">
        <f t="shared" si="2"/>
        <v>100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22.5" customHeight="1">
      <c r="A52" s="86" t="s">
        <v>22</v>
      </c>
      <c r="B52" s="128">
        <f>SUM(B48:B51)</f>
        <v>27</v>
      </c>
      <c r="C52" s="129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s="5" customFormat="1">
      <c r="A53" s="168"/>
      <c r="B53" s="42"/>
      <c r="C53" s="42"/>
    </row>
    <row r="54" spans="1:24">
      <c r="A54" s="157" t="s">
        <v>7</v>
      </c>
      <c r="B54" s="158"/>
      <c r="C54" s="141" t="s">
        <v>32</v>
      </c>
      <c r="D54" s="142"/>
      <c r="E54" s="142"/>
      <c r="F54" s="143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>
      <c r="A55" s="20" t="s">
        <v>8</v>
      </c>
      <c r="B55" s="22">
        <v>0</v>
      </c>
      <c r="C55" s="144" t="s">
        <v>81</v>
      </c>
      <c r="D55" s="145"/>
      <c r="E55" s="145"/>
      <c r="F55" s="146"/>
      <c r="L55" s="5"/>
      <c r="M55" s="5"/>
      <c r="N55" s="99"/>
      <c r="O55" s="16"/>
      <c r="P55" s="16"/>
      <c r="Q55" s="16"/>
      <c r="R55" s="16"/>
      <c r="S55" s="16"/>
      <c r="T55" s="16"/>
      <c r="U55" s="16"/>
      <c r="V55" s="5"/>
      <c r="W55" s="5"/>
      <c r="X55" s="5"/>
    </row>
    <row r="56" spans="1:24">
      <c r="A56" s="20" t="s">
        <v>16</v>
      </c>
      <c r="B56" s="22">
        <v>0</v>
      </c>
      <c r="C56" s="147"/>
      <c r="D56" s="148"/>
      <c r="E56" s="148"/>
      <c r="F56" s="149"/>
      <c r="L56" s="5"/>
      <c r="M56" s="5"/>
      <c r="N56" s="100"/>
      <c r="O56" s="16"/>
      <c r="P56" s="16"/>
      <c r="Q56" s="16"/>
      <c r="R56" s="16"/>
      <c r="S56" s="16"/>
      <c r="T56" s="16"/>
      <c r="U56" s="16"/>
      <c r="V56" s="5"/>
      <c r="W56" s="5"/>
      <c r="X56" s="5"/>
    </row>
    <row r="57" spans="1:24" ht="20.25" customHeight="1">
      <c r="A57" s="92" t="s">
        <v>31</v>
      </c>
      <c r="B57" s="22">
        <v>0</v>
      </c>
      <c r="C57" s="150"/>
      <c r="D57" s="151"/>
      <c r="E57" s="151"/>
      <c r="F57" s="152"/>
      <c r="L57" s="5"/>
      <c r="M57" s="5"/>
      <c r="N57" s="101"/>
      <c r="O57" s="15"/>
      <c r="P57" s="16"/>
      <c r="Q57" s="16"/>
      <c r="R57" s="16"/>
      <c r="S57" s="16"/>
      <c r="T57" s="16"/>
      <c r="U57" s="16"/>
      <c r="V57" s="5"/>
      <c r="W57" s="5"/>
      <c r="X57" s="5"/>
    </row>
    <row r="58" spans="1:24">
      <c r="A58" s="21"/>
      <c r="B58" s="46"/>
      <c r="C58" s="23"/>
      <c r="D58" s="23"/>
      <c r="E58" s="23"/>
      <c r="F58" s="23"/>
      <c r="L58" s="5"/>
      <c r="M58" s="5"/>
      <c r="N58" s="101"/>
      <c r="O58" s="15"/>
      <c r="P58" s="16"/>
      <c r="Q58" s="16"/>
      <c r="R58" s="16"/>
      <c r="S58" s="16"/>
      <c r="T58" s="16"/>
      <c r="U58" s="16"/>
      <c r="V58" s="5"/>
      <c r="W58" s="5"/>
      <c r="X58" s="5"/>
    </row>
    <row r="59" spans="1:24">
      <c r="A59" s="159" t="s">
        <v>9</v>
      </c>
      <c r="B59" s="159"/>
      <c r="C59" s="154" t="s">
        <v>26</v>
      </c>
      <c r="D59" s="154"/>
      <c r="E59" s="154"/>
      <c r="F59" s="154"/>
      <c r="G59" s="5"/>
      <c r="I59" s="5"/>
      <c r="Q59" s="5"/>
      <c r="R59" s="5"/>
      <c r="S59" s="5"/>
      <c r="T59" s="5"/>
      <c r="U59" s="5"/>
      <c r="V59" s="5"/>
      <c r="W59" s="5"/>
      <c r="X59" s="5"/>
    </row>
    <row r="60" spans="1:24" ht="45">
      <c r="A60" s="80" t="s">
        <v>25</v>
      </c>
      <c r="B60" s="58">
        <f>B50</f>
        <v>0</v>
      </c>
      <c r="C60" s="154"/>
      <c r="D60" s="154"/>
      <c r="E60" s="154"/>
      <c r="F60" s="154"/>
      <c r="G60" s="5"/>
      <c r="I60" s="5"/>
      <c r="Q60" s="5"/>
      <c r="R60" s="5"/>
      <c r="S60" s="5"/>
      <c r="T60" s="5"/>
      <c r="U60" s="5"/>
      <c r="V60" s="5"/>
      <c r="W60" s="5"/>
      <c r="X60" s="5"/>
    </row>
    <row r="61" spans="1:24" ht="36.75" customHeight="1">
      <c r="A61" s="83" t="s">
        <v>23</v>
      </c>
      <c r="B61" s="24"/>
      <c r="C61" s="36" t="s">
        <v>23</v>
      </c>
      <c r="D61" s="153"/>
      <c r="E61" s="153"/>
      <c r="F61" s="153"/>
      <c r="G61" s="5"/>
      <c r="I61" s="5"/>
      <c r="Q61" s="5"/>
      <c r="R61" s="5"/>
      <c r="S61" s="5"/>
      <c r="T61" s="5"/>
      <c r="U61" s="5"/>
      <c r="V61" s="5"/>
      <c r="W61" s="5"/>
      <c r="X61" s="5"/>
    </row>
    <row r="62" spans="1:24" ht="27.75" customHeight="1">
      <c r="A62" s="83" t="s">
        <v>24</v>
      </c>
      <c r="B62" s="32"/>
      <c r="C62" s="36" t="s">
        <v>24</v>
      </c>
      <c r="D62" s="155"/>
      <c r="E62" s="155"/>
      <c r="F62" s="156"/>
      <c r="Q62" s="5"/>
      <c r="R62" s="5"/>
      <c r="S62" s="5"/>
      <c r="T62" s="5"/>
      <c r="U62" s="5"/>
      <c r="V62" s="5"/>
      <c r="W62" s="5"/>
      <c r="X62" s="5"/>
    </row>
    <row r="63" spans="1:24"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5" spans="1:10" ht="21.75" customHeight="1">
      <c r="A65" s="140" t="s">
        <v>36</v>
      </c>
      <c r="B65" s="140"/>
      <c r="E65" s="44" t="s">
        <v>39</v>
      </c>
      <c r="F65" s="44"/>
      <c r="G65" s="44"/>
      <c r="I65" s="44"/>
      <c r="J65" s="44"/>
    </row>
    <row r="66" spans="1:10">
      <c r="A66" s="17" t="s">
        <v>38</v>
      </c>
      <c r="E66" t="s">
        <v>38</v>
      </c>
    </row>
  </sheetData>
  <mergeCells count="29">
    <mergeCell ref="B1:J1"/>
    <mergeCell ref="B2:J2"/>
    <mergeCell ref="B3:J3"/>
    <mergeCell ref="A65:B65"/>
    <mergeCell ref="C54:F54"/>
    <mergeCell ref="C55:F57"/>
    <mergeCell ref="D61:F61"/>
    <mergeCell ref="C59:F60"/>
    <mergeCell ref="D62:F62"/>
    <mergeCell ref="A54:B54"/>
    <mergeCell ref="A59:B59"/>
    <mergeCell ref="B52:C52"/>
    <mergeCell ref="A31:C31"/>
    <mergeCell ref="A38:C38"/>
    <mergeCell ref="A14:A24"/>
    <mergeCell ref="I26:I30"/>
    <mergeCell ref="A40:E40"/>
    <mergeCell ref="A47:B47"/>
    <mergeCell ref="A26:A30"/>
    <mergeCell ref="I14:I24"/>
    <mergeCell ref="J14:J24"/>
    <mergeCell ref="A5:J5"/>
    <mergeCell ref="M6:R6"/>
    <mergeCell ref="I32:I37"/>
    <mergeCell ref="J26:J30"/>
    <mergeCell ref="I8:I12"/>
    <mergeCell ref="J8:J12"/>
    <mergeCell ref="J32:J37"/>
    <mergeCell ref="A8:A12"/>
  </mergeCells>
  <pageMargins left="0.74803149606299213" right="0.74803149606299213" top="1.0629921259842521" bottom="0.98425196850393704" header="0.51181102362204722" footer="0.51181102362204722"/>
  <pageSetup paperSize="9" scale="90" orientation="landscape" horizontalDpi="1200" verticalDpi="1200" r:id="rId1"/>
  <headerFooter>
    <oddHeader>&amp;L              &amp;G&amp;CUNIVERSIDAD AGRARIA DEL ECUADOR
INSTITUTO DE INVESTIGACIÓN
FORMATO F: SEGUIMIENTO Y CONTROL PROYECTOS DE INVESTIGACIÓN &amp;RFRM_CTRL_PRY_06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Lista!$A$1:$A$4</xm:f>
          </x14:formula1>
          <xm:sqref>H8:H12 H14:H18 H39 H32:H37 H20:H24 H26:H30</xm:sqref>
        </x14:dataValidation>
      </x14:dataValidation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Actividades!D8:D8</xm:f>
              <xm:sqref>E8</xm:sqref>
            </x14:sparkline>
            <x14:sparkline>
              <xm:f>Actividades!D9:D9</xm:f>
              <xm:sqref>E9</xm:sqref>
            </x14:sparkline>
            <x14:sparkline>
              <xm:f>Actividades!D10:D10</xm:f>
              <xm:sqref>E10</xm:sqref>
            </x14:sparkline>
            <x14:sparkline>
              <xm:f>Actividades!D11:D11</xm:f>
              <xm:sqref>E11</xm:sqref>
            </x14:sparkline>
            <x14:sparkline>
              <xm:f>Actividades!D12:D12</xm:f>
              <xm:sqref>E12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7"/>
  <sheetViews>
    <sheetView topLeftCell="A10" zoomScale="98" zoomScaleNormal="98" workbookViewId="0">
      <selection activeCell="B30" sqref="B30"/>
    </sheetView>
  </sheetViews>
  <sheetFormatPr baseColWidth="10" defaultColWidth="11" defaultRowHeight="15.75"/>
  <cols>
    <col min="1" max="1" width="29.25" customWidth="1"/>
    <col min="2" max="2" width="18.75" customWidth="1"/>
    <col min="3" max="7" width="14.25" customWidth="1"/>
    <col min="8" max="13" width="15.75" customWidth="1"/>
  </cols>
  <sheetData>
    <row r="1" spans="1:29" ht="28.9" customHeight="1">
      <c r="A1" s="39" t="s">
        <v>0</v>
      </c>
      <c r="B1" s="165" t="str">
        <f>Actividades!B1</f>
        <v>NOMBRE DEL PROYECTO</v>
      </c>
      <c r="C1" s="165"/>
      <c r="D1" s="165"/>
      <c r="E1" s="165"/>
      <c r="F1" s="165"/>
      <c r="G1" s="16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6.149999999999999" customHeight="1">
      <c r="A2" s="40" t="s">
        <v>1</v>
      </c>
      <c r="B2" s="164" t="str">
        <f>Actividades!B3</f>
        <v>RANGO DEL PERIODO REPORTADO</v>
      </c>
      <c r="C2" s="164"/>
      <c r="D2" s="164"/>
      <c r="E2" s="164"/>
      <c r="F2" s="164"/>
      <c r="G2" s="16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21" customHeight="1">
      <c r="A3" s="38" t="s">
        <v>2</v>
      </c>
      <c r="B3" s="41" t="s">
        <v>80</v>
      </c>
      <c r="C3" s="88">
        <f>Actividades!C49</f>
        <v>0</v>
      </c>
      <c r="D3" s="89" t="s">
        <v>20</v>
      </c>
      <c r="E3" s="93">
        <f>Actividades!C48</f>
        <v>0</v>
      </c>
      <c r="F3" s="38"/>
      <c r="G3" s="3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7.25" customHeight="1">
      <c r="C4" s="37"/>
      <c r="D4" s="14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22.15" customHeight="1">
      <c r="A5" s="10"/>
      <c r="B5" s="10"/>
      <c r="C5" s="11"/>
      <c r="D5" s="11"/>
      <c r="E5" s="11"/>
      <c r="F5" s="11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28.9" customHeight="1">
      <c r="A6" s="3"/>
      <c r="B6" s="3"/>
      <c r="C6" s="3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>
      <c r="A7" s="3"/>
      <c r="B7" s="3"/>
      <c r="C7" s="3"/>
      <c r="D7" s="3"/>
      <c r="E7" s="3"/>
      <c r="F7" s="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>
      <c r="A8" s="3"/>
      <c r="B8" s="3"/>
      <c r="C8" s="3"/>
      <c r="D8" s="3"/>
      <c r="E8" s="3"/>
      <c r="F8" s="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>
      <c r="A9" s="8"/>
      <c r="B9" s="9"/>
      <c r="C9" s="9"/>
      <c r="D9" s="9"/>
      <c r="E9" s="9"/>
      <c r="F9" s="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>
      <c r="A10" s="7"/>
      <c r="B10" s="3"/>
      <c r="C10" s="3"/>
      <c r="D10" s="3"/>
      <c r="E10" s="3"/>
      <c r="F10" s="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>
      <c r="A11" s="7"/>
      <c r="B11" s="3"/>
      <c r="C11" s="3"/>
      <c r="D11" s="3"/>
      <c r="E11" s="3"/>
      <c r="F11" s="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>
      <c r="A12" s="7"/>
      <c r="B12" s="3"/>
      <c r="C12" s="3"/>
      <c r="D12" s="3"/>
      <c r="E12" s="3"/>
      <c r="F12" s="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>
      <c r="A13" s="7"/>
      <c r="B13" s="3"/>
      <c r="C13" s="3"/>
      <c r="D13" s="3"/>
      <c r="E13" s="3"/>
      <c r="F13" s="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>
      <c r="A14" s="7"/>
      <c r="B14" s="3"/>
      <c r="C14" s="3"/>
      <c r="D14" s="3"/>
      <c r="E14" s="3"/>
      <c r="F14" s="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>
      <c r="A15" s="7"/>
      <c r="B15" s="3"/>
      <c r="C15" s="3"/>
      <c r="D15" s="3"/>
      <c r="E15" s="3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>
      <c r="A16" s="6"/>
      <c r="B16" s="3"/>
      <c r="C16" s="3"/>
      <c r="D16" s="3"/>
      <c r="E16" s="3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>
      <c r="A17" s="6"/>
      <c r="B17" s="3"/>
      <c r="C17" s="3"/>
      <c r="D17" s="3"/>
      <c r="E17" s="3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>
      <c r="A18" s="6"/>
      <c r="B18" s="3"/>
      <c r="C18" s="3"/>
      <c r="D18" s="3"/>
      <c r="E18" s="3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>
      <c r="A19" s="6"/>
      <c r="B19" s="3"/>
      <c r="C19" s="3"/>
      <c r="D19" s="3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>
      <c r="A20" s="6"/>
      <c r="B20" s="3"/>
      <c r="C20" s="3"/>
      <c r="D20" s="3"/>
      <c r="E20" s="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>
      <c r="A22" s="2"/>
      <c r="B22" s="2"/>
      <c r="C22" s="2"/>
      <c r="D22" s="2"/>
      <c r="E22" s="2"/>
      <c r="F22" s="43"/>
      <c r="G22" s="4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>
      <c r="A23" s="2"/>
      <c r="B23" s="2"/>
      <c r="C23" s="2"/>
      <c r="D23" s="2"/>
      <c r="E23" s="2"/>
      <c r="F23" s="90" t="s">
        <v>36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>
      <c r="A24" s="2"/>
      <c r="B24" s="2"/>
      <c r="C24" s="2"/>
      <c r="D24" s="2"/>
      <c r="E24" s="2"/>
      <c r="F24" s="2" t="s">
        <v>37</v>
      </c>
      <c r="G24" s="15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>
      <c r="A25" s="2"/>
      <c r="B25" s="2"/>
      <c r="C25" s="2"/>
      <c r="D25" s="2"/>
      <c r="E25" s="2"/>
      <c r="F25" s="2"/>
      <c r="G25" s="15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>
      <c r="A26" s="2"/>
      <c r="B26" s="2"/>
      <c r="C26" s="2"/>
      <c r="D26" s="2"/>
      <c r="E26" s="2"/>
      <c r="F26" s="2"/>
      <c r="G26" s="15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>
      <c r="A27" s="2"/>
      <c r="B27" s="2"/>
      <c r="C27" s="2"/>
      <c r="D27" s="2"/>
      <c r="E27" s="2"/>
      <c r="F27" s="43"/>
      <c r="G27" s="4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>
      <c r="A28" s="2"/>
      <c r="B28" s="2"/>
      <c r="C28" s="2"/>
      <c r="D28" s="2"/>
      <c r="E28" s="2"/>
      <c r="F28" s="91" t="s">
        <v>40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>
      <c r="A29" s="2"/>
      <c r="B29" s="2"/>
      <c r="C29" s="2"/>
      <c r="D29" s="2"/>
      <c r="E29" s="2"/>
      <c r="F29" s="2" t="s">
        <v>37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</sheetData>
  <mergeCells count="2">
    <mergeCell ref="B2:G2"/>
    <mergeCell ref="B1:G1"/>
  </mergeCells>
  <pageMargins left="0.74803149606299213" right="0.74803149606299213" top="1.0629921259842521" bottom="0.98425196850393704" header="0.51181102362204722" footer="0.51181102362204722"/>
  <pageSetup paperSize="9" scale="90" orientation="landscape" horizontalDpi="1200" verticalDpi="1200" r:id="rId1"/>
  <headerFooter>
    <oddHeader>&amp;L              &amp;G&amp;CUNIVERSIDAD AGRARIA DEL ECUADOR
INSTITUTO DE INVESTIGACIÓN 
FORMATO F: SEGUIMIENTO Y CONTROL PROYECTOS DE INVESTIGACIÓN&amp;RFRM_CTRL_PRY_06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7" workbookViewId="0">
      <selection activeCell="G24" sqref="G24"/>
    </sheetView>
  </sheetViews>
  <sheetFormatPr baseColWidth="10" defaultRowHeight="15.75"/>
  <cols>
    <col min="1" max="1" width="11.625" customWidth="1"/>
    <col min="2" max="2" width="12.5" style="105" customWidth="1"/>
    <col min="3" max="3" width="10.75" customWidth="1"/>
    <col min="4" max="4" width="13.25" customWidth="1"/>
    <col min="5" max="5" width="15.125" customWidth="1"/>
    <col min="6" max="6" width="14.625" customWidth="1"/>
    <col min="7" max="7" width="14.75" customWidth="1"/>
  </cols>
  <sheetData>
    <row r="1" spans="1:3" ht="27" customHeight="1">
      <c r="A1" s="120" t="s">
        <v>102</v>
      </c>
    </row>
    <row r="2" spans="1:3" ht="38.25" customHeight="1">
      <c r="A2" s="108" t="s">
        <v>94</v>
      </c>
      <c r="B2" s="109" t="s">
        <v>108</v>
      </c>
      <c r="C2" s="109" t="s">
        <v>107</v>
      </c>
    </row>
    <row r="3" spans="1:3">
      <c r="A3" s="119">
        <v>43327</v>
      </c>
      <c r="B3" s="112">
        <v>27</v>
      </c>
      <c r="C3" s="113">
        <v>26</v>
      </c>
    </row>
    <row r="4" spans="1:3">
      <c r="A4" s="119">
        <v>43358</v>
      </c>
      <c r="B4" s="112">
        <v>26</v>
      </c>
      <c r="C4" s="113">
        <v>24</v>
      </c>
    </row>
    <row r="5" spans="1:3">
      <c r="A5" s="119">
        <v>43388</v>
      </c>
      <c r="B5" s="112">
        <v>24</v>
      </c>
      <c r="C5" s="113">
        <v>24</v>
      </c>
    </row>
    <row r="6" spans="1:3">
      <c r="A6" s="119">
        <v>43419</v>
      </c>
      <c r="B6" s="112">
        <v>24</v>
      </c>
      <c r="C6" s="113">
        <v>20</v>
      </c>
    </row>
    <row r="7" spans="1:3">
      <c r="A7" s="119">
        <v>43449</v>
      </c>
      <c r="B7" s="112">
        <v>20</v>
      </c>
      <c r="C7" s="113">
        <v>19</v>
      </c>
    </row>
    <row r="8" spans="1:3">
      <c r="A8" s="119">
        <v>43480</v>
      </c>
      <c r="B8" s="112">
        <v>19</v>
      </c>
      <c r="C8" s="113">
        <v>15</v>
      </c>
    </row>
    <row r="9" spans="1:3">
      <c r="A9" s="119">
        <v>43511</v>
      </c>
      <c r="B9" s="112">
        <v>15</v>
      </c>
      <c r="C9" s="113">
        <v>0</v>
      </c>
    </row>
    <row r="15" spans="1:3">
      <c r="A15" s="111" t="s">
        <v>103</v>
      </c>
      <c r="B15" s="114"/>
      <c r="C15" s="111"/>
    </row>
    <row r="16" spans="1:3">
      <c r="A16" s="111"/>
      <c r="B16" s="114"/>
      <c r="C16" s="111"/>
    </row>
    <row r="17" spans="1:8" ht="26.25">
      <c r="A17" s="166" t="s">
        <v>104</v>
      </c>
      <c r="B17" s="109" t="s">
        <v>95</v>
      </c>
      <c r="C17" s="109" t="s">
        <v>96</v>
      </c>
      <c r="D17" s="109" t="s">
        <v>98</v>
      </c>
      <c r="E17" s="109" t="s">
        <v>99</v>
      </c>
      <c r="F17" s="109" t="s">
        <v>100</v>
      </c>
      <c r="G17" s="109" t="s">
        <v>101</v>
      </c>
      <c r="H17" s="110" t="s">
        <v>105</v>
      </c>
    </row>
    <row r="18" spans="1:8">
      <c r="A18" s="166"/>
      <c r="B18" s="118">
        <v>43327</v>
      </c>
      <c r="C18" s="118">
        <v>43358</v>
      </c>
      <c r="D18" s="115">
        <v>10</v>
      </c>
      <c r="E18" s="115">
        <v>15</v>
      </c>
      <c r="F18" s="115">
        <v>5</v>
      </c>
      <c r="G18" s="115">
        <v>5</v>
      </c>
      <c r="H18" s="116">
        <f>SUM(D18:G18)</f>
        <v>35</v>
      </c>
    </row>
    <row r="19" spans="1:8">
      <c r="A19" s="166"/>
      <c r="B19" s="118">
        <v>43358</v>
      </c>
      <c r="C19" s="118">
        <v>43388</v>
      </c>
      <c r="D19" s="115">
        <v>5</v>
      </c>
      <c r="E19" s="115">
        <v>5</v>
      </c>
      <c r="F19" s="115">
        <v>5</v>
      </c>
      <c r="G19" s="115">
        <v>5</v>
      </c>
      <c r="H19" s="116">
        <f>SUM(D19:G19)</f>
        <v>20</v>
      </c>
    </row>
    <row r="20" spans="1:8">
      <c r="A20" s="105"/>
      <c r="B20" s="1"/>
      <c r="C20" s="1"/>
      <c r="D20" s="115"/>
      <c r="E20" s="115"/>
      <c r="F20" s="115"/>
      <c r="G20" s="115"/>
      <c r="H20" s="116"/>
    </row>
    <row r="21" spans="1:8" ht="18.75">
      <c r="A21" s="105"/>
      <c r="B21" s="167" t="s">
        <v>106</v>
      </c>
      <c r="C21" s="156"/>
      <c r="D21" s="115">
        <f>SUM(D18:D20)</f>
        <v>15</v>
      </c>
      <c r="E21" s="115">
        <f>SUM(E18:E20)</f>
        <v>20</v>
      </c>
      <c r="F21" s="115">
        <f>SUM(D21:E21)</f>
        <v>35</v>
      </c>
      <c r="G21" s="115">
        <f>SUM(G18:G20)</f>
        <v>10</v>
      </c>
      <c r="H21" s="117">
        <f>SUM(H18:H20)</f>
        <v>55</v>
      </c>
    </row>
  </sheetData>
  <mergeCells count="2">
    <mergeCell ref="A17:A19"/>
    <mergeCell ref="B21:C2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&amp;CUNIVERSIDAD AGRARIA DEL ECUADOR
INSTITUTO DE INVESTIGACIÓN 
FORMATO F: SEGUIMIENTO Y CONTROL PROYECTOS DE INVESTIGACIÓN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D35" sqref="D35"/>
    </sheetView>
  </sheetViews>
  <sheetFormatPr baseColWidth="10" defaultRowHeight="15.75"/>
  <cols>
    <col min="1" max="1" width="13.375" customWidth="1"/>
  </cols>
  <sheetData>
    <row r="1" spans="1:1">
      <c r="A1" t="s">
        <v>15</v>
      </c>
    </row>
    <row r="2" spans="1:1">
      <c r="A2" t="s">
        <v>79</v>
      </c>
    </row>
    <row r="3" spans="1:1">
      <c r="A3" t="s">
        <v>80</v>
      </c>
    </row>
    <row r="4" spans="1:1">
      <c r="A4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Actividades</vt:lpstr>
      <vt:lpstr>Gráficos_resumen</vt:lpstr>
      <vt:lpstr>Seguimiento y Control</vt:lpstr>
      <vt:lpstr>Lista</vt:lpstr>
      <vt:lpstr>Actividades!Área_de_impresión</vt:lpstr>
      <vt:lpstr>Gráficos_resumen!Área_de_impresión</vt:lpstr>
      <vt:lpstr>Actividades!Títulos_a_imprimir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Excelworld</dc:creator>
  <cp:lastModifiedBy>Usuario1</cp:lastModifiedBy>
  <cp:lastPrinted>2019-01-04T15:02:34Z</cp:lastPrinted>
  <dcterms:created xsi:type="dcterms:W3CDTF">2015-07-29T21:33:10Z</dcterms:created>
  <dcterms:modified xsi:type="dcterms:W3CDTF">2019-01-04T15:02:38Z</dcterms:modified>
</cp:coreProperties>
</file>